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6" i="1" l="1"/>
  <c r="G47" i="1" l="1"/>
  <c r="D21" i="1" l="1"/>
  <c r="D33" i="1"/>
  <c r="G33" i="1"/>
  <c r="G12" i="1"/>
  <c r="E12" i="1"/>
  <c r="E16" i="1"/>
  <c r="E41" i="1"/>
  <c r="E37" i="1"/>
  <c r="E36" i="1"/>
  <c r="D27" i="1"/>
  <c r="E27" i="1" s="1"/>
  <c r="E31" i="1"/>
  <c r="D12" i="1"/>
  <c r="E18" i="1"/>
  <c r="D40" i="1" l="1"/>
  <c r="E20" i="1"/>
  <c r="E21" i="1"/>
  <c r="E22" i="1" l="1"/>
  <c r="E44" i="1" l="1"/>
  <c r="F43" i="1"/>
  <c r="F40" i="1"/>
  <c r="E35" i="1"/>
  <c r="E38" i="1"/>
  <c r="E34" i="1"/>
  <c r="G27" i="1"/>
  <c r="E32" i="1"/>
  <c r="E30" i="1"/>
  <c r="E28" i="1"/>
  <c r="E29" i="1"/>
  <c r="E39" i="1"/>
  <c r="E33" i="1" l="1"/>
  <c r="E24" i="1"/>
  <c r="E23" i="1"/>
  <c r="E17" i="1"/>
  <c r="E15" i="1"/>
  <c r="E14" i="1"/>
  <c r="E11" i="1"/>
  <c r="E8" i="1"/>
  <c r="G6" i="1"/>
  <c r="G43" i="1" s="1"/>
  <c r="E9" i="1"/>
  <c r="D6" i="1"/>
  <c r="E10" i="1"/>
  <c r="G40" i="1" l="1"/>
  <c r="D43" i="1"/>
  <c r="D47" i="1" s="1"/>
  <c r="E6" i="1"/>
  <c r="E43" i="1" l="1"/>
  <c r="E47" i="1" s="1"/>
  <c r="E40" i="1"/>
</calcChain>
</file>

<file path=xl/sharedStrings.xml><?xml version="1.0" encoding="utf-8"?>
<sst xmlns="http://schemas.openxmlformats.org/spreadsheetml/2006/main" count="73" uniqueCount="56">
  <si>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</si>
  <si>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</si>
  <si>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</si>
  <si>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</si>
  <si>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</si>
  <si>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</si>
  <si>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</si>
  <si>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</si>
  <si>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</si>
  <si>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</si>
  <si>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Итого полная себестоимость усл.</t>
  </si>
  <si>
    <t>Полная стоимость услуг</t>
  </si>
  <si>
    <t>руб.</t>
  </si>
  <si>
    <t>Расходы на управление МКД</t>
  </si>
  <si>
    <t>дезобработка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</si>
  <si>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</si>
  <si>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</si>
  <si>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</si>
  <si>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</si>
  <si>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</si>
  <si>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инвентарь,сантехматер.</t>
  </si>
  <si>
    <t>услуги ркц,паспортиста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</si>
  <si>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</si>
  <si>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</si>
  <si>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</si>
  <si>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</si>
  <si>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</si>
  <si>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 </t>
  </si>
  <si>
    <t>Статья " содержание и ремонт жилья"</t>
  </si>
  <si>
    <t xml:space="preserve">Факт </t>
  </si>
  <si>
    <t>вывоз строительного мусора</t>
  </si>
  <si>
    <t>за 2016год</t>
  </si>
  <si>
    <t>Обслуживание УУТЭ</t>
  </si>
  <si>
    <t>Услуги по уборке и благоустр.территории</t>
  </si>
  <si>
    <t>ремонт пандуса,фасада</t>
  </si>
  <si>
    <t>чистка аварий.,подгот.отоп.сезон,</t>
  </si>
  <si>
    <t>ИТОГО: Содержание и ремонт</t>
  </si>
  <si>
    <t>2016г</t>
  </si>
  <si>
    <t>Факт за</t>
  </si>
  <si>
    <t>План</t>
  </si>
  <si>
    <t>Тариф 2017</t>
  </si>
  <si>
    <t>ж.д.по ул.Беляева 16</t>
  </si>
  <si>
    <t>озеленение-5436,огражд.клумб-30158</t>
  </si>
  <si>
    <t>ремонт видеонаблюдения</t>
  </si>
  <si>
    <t>установка светильников</t>
  </si>
  <si>
    <t>Услуги по уборке МОП, ремонт двер-1016,2</t>
  </si>
  <si>
    <t xml:space="preserve"> содержание детской площадки</t>
  </si>
  <si>
    <t>инвентарь хозматериалы</t>
  </si>
  <si>
    <r>
      <rPr>
        <i/>
        <sz val="9"/>
        <rFont val="Arial Cyr"/>
        <charset val="204"/>
      </rPr>
      <t>инвен-рь</t>
    </r>
    <r>
      <rPr>
        <i/>
        <sz val="10"/>
        <rFont val="Arial Cyr"/>
        <charset val="204"/>
      </rPr>
      <t>6942,99 ,</t>
    </r>
    <r>
      <rPr>
        <i/>
        <sz val="9"/>
        <rFont val="Arial Cyr"/>
        <charset val="204"/>
      </rPr>
      <t>х/тов</t>
    </r>
    <r>
      <rPr>
        <i/>
        <sz val="10"/>
        <rFont val="Arial Cyr"/>
        <charset val="204"/>
      </rPr>
      <t>.6003,</t>
    </r>
    <r>
      <rPr>
        <i/>
        <sz val="9"/>
        <rFont val="Arial Cyr"/>
        <charset val="204"/>
      </rPr>
      <t>электр.матер</t>
    </r>
    <r>
      <rPr>
        <i/>
        <sz val="10"/>
        <rFont val="Arial Cyr"/>
        <charset val="204"/>
      </rPr>
      <t>-30577,39</t>
    </r>
  </si>
  <si>
    <t>Насос циркуляционный(покупка,ремонт)</t>
  </si>
  <si>
    <t>юр.услуги 37600,почт-1831,84 канцтов 6358,98</t>
  </si>
  <si>
    <t>з/плата перс 402023,67.сайт,програм 1С -8174,70</t>
  </si>
  <si>
    <t>Техобслуживание венканалов</t>
  </si>
  <si>
    <t>содерж.офиса-59376общехоз27706,8гсм13815,22</t>
  </si>
  <si>
    <t>усл.банка71820,15,ус.связ-12271,15,оргтех-6463,,5</t>
  </si>
  <si>
    <t>Штрафы,госпошлина,пени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</si>
</sst>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i/>
      <sz val="8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b/>
      <sz val="8"/>
      <name val="Arial Cyr"/>
      <charset val="204"/>
    </font>
    <font>
      <b/>
      <i/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0" fillId="0" borderId="7" xfId="0" applyBorder="1"/>
    <xf numFmtId="0" fontId="5" fillId="0" borderId="9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6" fillId="0" borderId="6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0" fillId="0" borderId="0" xfId="0" applyNumberFormat="1"/>
    <xf numFmtId="2" fontId="4" fillId="0" borderId="5" xfId="0" applyNumberFormat="1" applyFont="1" applyBorder="1"/>
    <xf numFmtId="0" fontId="4" fillId="0" borderId="13" xfId="0" applyFont="1" applyBorder="1"/>
    <xf numFmtId="2" fontId="5" fillId="0" borderId="1" xfId="0" applyNumberFormat="1" applyFont="1" applyBorder="1"/>
    <xf numFmtId="2" fontId="0" fillId="0" borderId="2" xfId="0" applyNumberFormat="1" applyFont="1" applyBorder="1"/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0" fontId="10" fillId="0" borderId="11" xfId="0" applyFont="1" applyBorder="1"/>
    <xf numFmtId="0" fontId="10" fillId="0" borderId="10" xfId="0" applyFont="1" applyBorder="1"/>
    <xf numFmtId="0" fontId="8" fillId="0" borderId="8" xfId="0" applyFont="1" applyBorder="1"/>
    <xf numFmtId="0" fontId="10" fillId="0" borderId="1" xfId="0" applyFont="1" applyBorder="1"/>
    <xf numFmtId="0" fontId="10" fillId="0" borderId="2" xfId="0" applyFont="1" applyBorder="1"/>
    <xf numFmtId="0" fontId="8" fillId="0" borderId="3" xfId="0" applyFont="1" applyBorder="1"/>
    <xf numFmtId="0" fontId="8" fillId="0" borderId="2" xfId="0" applyFont="1" applyBorder="1"/>
    <xf numFmtId="0" fontId="10" fillId="0" borderId="13" xfId="0" applyFont="1" applyBorder="1"/>
    <xf numFmtId="0" fontId="10" fillId="0" borderId="8" xfId="0" applyFont="1" applyBorder="1"/>
    <xf numFmtId="0" fontId="10" fillId="0" borderId="3" xfId="0" applyFont="1" applyBorder="1"/>
    <xf numFmtId="0" fontId="8" fillId="0" borderId="1" xfId="0" applyFont="1" applyBorder="1"/>
    <xf numFmtId="0" fontId="11" fillId="0" borderId="6" xfId="0" applyFont="1" applyBorder="1"/>
    <xf numFmtId="0" fontId="10" fillId="0" borderId="6" xfId="0" applyFont="1" applyBorder="1"/>
    <xf numFmtId="0" fontId="8" fillId="0" borderId="5" xfId="0" applyFont="1" applyBorder="1"/>
    <xf numFmtId="0" fontId="12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>
      <selection activeCell="I45" sqref="I45"/>
    </sheetView>
  </sheetViews>
  <sheetFormatPr defaultRowHeight="13.2" x14ac:dyDescent="0.25"/>
  <cols>
    <col min="1" max="1" width="5.88671875" customWidth="1"/>
    <col min="2" max="2" width="45.33203125" customWidth="1"/>
    <col min="3" max="3" width="4.77734375" customWidth="1"/>
    <col min="4" max="4" width="13.44140625" customWidth="1"/>
    <col min="5" max="5" width="14.5546875" customWidth="1"/>
    <col min="6" max="6" width="15" customWidth="1"/>
    <col min="7" max="7" width="10.6640625" hidden="1" customWidth="1"/>
    <col min="8" max="8" width="12" customWidth="1"/>
  </cols>
  <sheetData>
    <row r="1" spans="1:8" ht="15" x14ac:dyDescent="0.25">
      <c r="A1" s="25"/>
      <c r="B1" s="25" t="s">
        <v>28</v>
      </c>
      <c r="C1" s="25"/>
      <c r="D1" s="25" t="s">
        <v>27</v>
      </c>
      <c r="E1" s="2" t="s">
        <v>31</v>
      </c>
      <c r="G1" s="2"/>
      <c r="H1" s="8"/>
    </row>
    <row r="2" spans="1:8" ht="15" x14ac:dyDescent="0.25">
      <c r="A2" s="1"/>
      <c r="B2" s="2" t="s">
        <v>41</v>
      </c>
      <c r="C2" s="2"/>
      <c r="E2" s="2"/>
      <c r="F2" s="2"/>
      <c r="G2" s="2"/>
      <c r="H2" s="8"/>
    </row>
    <row r="3" spans="1:8" ht="15.6" thickBot="1" x14ac:dyDescent="0.3">
      <c r="A3" s="1"/>
      <c r="B3" s="1"/>
      <c r="C3" s="42"/>
      <c r="D3" s="1"/>
      <c r="E3" s="1"/>
      <c r="F3" s="1"/>
      <c r="G3" s="1">
        <v>14810</v>
      </c>
    </row>
    <row r="4" spans="1:8" ht="13.8" x14ac:dyDescent="0.25">
      <c r="A4" s="10" t="s">
        <v>0</v>
      </c>
      <c r="B4" s="3" t="s">
        <v>2</v>
      </c>
      <c r="C4" s="43" t="s">
        <v>4</v>
      </c>
      <c r="D4" s="30" t="s">
        <v>38</v>
      </c>
      <c r="E4" s="30" t="s">
        <v>29</v>
      </c>
      <c r="F4" s="30" t="s">
        <v>39</v>
      </c>
      <c r="G4" s="30" t="s">
        <v>40</v>
      </c>
    </row>
    <row r="5" spans="1:8" ht="23.25" customHeight="1" thickBot="1" x14ac:dyDescent="0.3">
      <c r="A5" s="4"/>
      <c r="B5" s="9"/>
      <c r="C5" s="44" t="s">
        <v>3</v>
      </c>
      <c r="D5" s="29" t="s">
        <v>37</v>
      </c>
      <c r="E5" s="29" t="s">
        <v>1</v>
      </c>
      <c r="F5" s="29" t="s">
        <v>1</v>
      </c>
      <c r="G5" s="29" t="s">
        <v>1</v>
      </c>
    </row>
    <row r="6" spans="1:8" x14ac:dyDescent="0.25">
      <c r="A6" s="16">
        <v>1</v>
      </c>
      <c r="B6" s="17" t="s">
        <v>24</v>
      </c>
      <c r="C6" s="45" t="s">
        <v>9</v>
      </c>
      <c r="D6" s="17">
        <f>D8+D9+D10+D11</f>
        <v>330597.13999999996</v>
      </c>
      <c r="E6" s="31">
        <f>E8+E9+E10+E11</f>
        <v>1.8602134818816114</v>
      </c>
      <c r="F6" s="17">
        <v>1.24</v>
      </c>
      <c r="G6" s="31">
        <f>G8+G9+G10+G11</f>
        <v>2.0299999999999998</v>
      </c>
    </row>
    <row r="7" spans="1:8" ht="10.8" customHeight="1" thickBot="1" x14ac:dyDescent="0.3">
      <c r="A7" s="18"/>
      <c r="B7" s="19"/>
      <c r="C7" s="46"/>
      <c r="D7" s="19"/>
      <c r="E7" s="33"/>
      <c r="F7" s="19"/>
      <c r="G7" s="19"/>
    </row>
    <row r="8" spans="1:8" ht="18" customHeight="1" x14ac:dyDescent="0.25">
      <c r="A8" s="14"/>
      <c r="B8" s="15" t="s">
        <v>33</v>
      </c>
      <c r="C8" s="47" t="s">
        <v>9</v>
      </c>
      <c r="D8" s="15">
        <v>282125.74</v>
      </c>
      <c r="E8" s="32">
        <f>D8/12/G3</f>
        <v>1.5874732162952958</v>
      </c>
      <c r="F8" s="15"/>
      <c r="G8" s="15">
        <v>1.75</v>
      </c>
    </row>
    <row r="9" spans="1:8" ht="18" customHeight="1" x14ac:dyDescent="0.25">
      <c r="A9" s="14"/>
      <c r="B9" s="15" t="s">
        <v>42</v>
      </c>
      <c r="C9" s="47"/>
      <c r="D9" s="15">
        <v>35594</v>
      </c>
      <c r="E9" s="32">
        <f>D9/12/G3</f>
        <v>0.20028134143596668</v>
      </c>
      <c r="F9" s="15"/>
      <c r="G9" s="15">
        <v>0.16</v>
      </c>
    </row>
    <row r="10" spans="1:8" ht="18" customHeight="1" x14ac:dyDescent="0.25">
      <c r="A10" s="14"/>
      <c r="B10" s="15" t="s">
        <v>47</v>
      </c>
      <c r="C10" s="47" t="s">
        <v>9</v>
      </c>
      <c r="D10" s="15">
        <v>3106.6</v>
      </c>
      <c r="E10" s="32">
        <f>D10/12/G3</f>
        <v>1.748030609948233E-2</v>
      </c>
      <c r="F10" s="15"/>
      <c r="G10" s="15">
        <v>0.02</v>
      </c>
    </row>
    <row r="11" spans="1:8" ht="18" customHeight="1" thickBot="1" x14ac:dyDescent="0.3">
      <c r="A11" s="14"/>
      <c r="B11" s="15" t="s">
        <v>46</v>
      </c>
      <c r="C11" s="47" t="s">
        <v>9</v>
      </c>
      <c r="D11" s="15">
        <v>9770.7999999999993</v>
      </c>
      <c r="E11" s="32">
        <f>D11/12/G3</f>
        <v>5.4978618050866526E-2</v>
      </c>
      <c r="F11" s="15"/>
      <c r="G11" s="15">
        <v>0.1</v>
      </c>
    </row>
    <row r="12" spans="1:8" x14ac:dyDescent="0.25">
      <c r="A12" s="17">
        <v>2</v>
      </c>
      <c r="B12" s="17" t="s">
        <v>6</v>
      </c>
      <c r="C12" s="48" t="s">
        <v>9</v>
      </c>
      <c r="D12" s="17">
        <f>D14+D15+D16+D17+D18+D20</f>
        <v>543557.08000000007</v>
      </c>
      <c r="E12" s="31">
        <f>E14+E15+E16+E17+E18+E20</f>
        <v>3.0585025883412107</v>
      </c>
      <c r="F12" s="17">
        <v>1.91</v>
      </c>
      <c r="G12" s="17">
        <f>G14+G15+G16+G17+G20+G18</f>
        <v>3.1599999999999997</v>
      </c>
    </row>
    <row r="13" spans="1:8" ht="15" customHeight="1" thickBot="1" x14ac:dyDescent="0.3">
      <c r="A13" s="19"/>
      <c r="B13" s="19" t="s">
        <v>5</v>
      </c>
      <c r="C13" s="49"/>
      <c r="D13" s="19"/>
      <c r="E13" s="33"/>
      <c r="F13" s="19"/>
      <c r="G13" s="19"/>
    </row>
    <row r="14" spans="1:8" ht="20.25" customHeight="1" x14ac:dyDescent="0.25">
      <c r="A14" s="7"/>
      <c r="B14" s="15" t="s">
        <v>45</v>
      </c>
      <c r="C14" s="50"/>
      <c r="D14" s="15">
        <v>317388.3</v>
      </c>
      <c r="E14" s="32">
        <f>D14/12/G3</f>
        <v>1.7858896016205266</v>
      </c>
      <c r="F14" s="15"/>
      <c r="G14" s="15">
        <v>1.97</v>
      </c>
    </row>
    <row r="15" spans="1:8" ht="20.25" customHeight="1" x14ac:dyDescent="0.25">
      <c r="A15" s="7"/>
      <c r="B15" s="15" t="s">
        <v>48</v>
      </c>
      <c r="C15" s="50"/>
      <c r="D15" s="15">
        <v>43523.38</v>
      </c>
      <c r="E15" s="32">
        <f>D15/12/G3</f>
        <v>0.24489860454647761</v>
      </c>
      <c r="F15" s="15"/>
      <c r="G15" s="15">
        <v>0.14000000000000001</v>
      </c>
    </row>
    <row r="16" spans="1:8" ht="20.25" customHeight="1" x14ac:dyDescent="0.25">
      <c r="A16" s="7"/>
      <c r="B16" s="15" t="s">
        <v>14</v>
      </c>
      <c r="C16" s="50"/>
      <c r="D16" s="15">
        <v>235.4</v>
      </c>
      <c r="E16" s="32">
        <f>D16/G3/12</f>
        <v>1.3245554805311726E-3</v>
      </c>
      <c r="F16" s="15"/>
      <c r="G16" s="15">
        <v>0.01</v>
      </c>
    </row>
    <row r="17" spans="1:7" ht="20.25" customHeight="1" x14ac:dyDescent="0.25">
      <c r="A17" s="7"/>
      <c r="B17" s="15" t="s">
        <v>15</v>
      </c>
      <c r="C17" s="50"/>
      <c r="D17" s="15">
        <v>161185</v>
      </c>
      <c r="E17" s="32">
        <f>D17/12/G3</f>
        <v>0.90696038712581595</v>
      </c>
      <c r="F17" s="15"/>
      <c r="G17" s="15">
        <v>1</v>
      </c>
    </row>
    <row r="18" spans="1:7" ht="20.25" customHeight="1" x14ac:dyDescent="0.25">
      <c r="A18" s="7"/>
      <c r="B18" s="15" t="s">
        <v>44</v>
      </c>
      <c r="C18" s="50"/>
      <c r="D18" s="15">
        <v>15000</v>
      </c>
      <c r="E18" s="32">
        <f>D18/G3/12</f>
        <v>8.4402430790006755E-2</v>
      </c>
      <c r="F18" s="15"/>
      <c r="G18" s="15"/>
    </row>
    <row r="19" spans="1:7" ht="19.8" hidden="1" customHeight="1" x14ac:dyDescent="0.25">
      <c r="A19" s="7"/>
      <c r="B19" s="15"/>
      <c r="C19" s="50"/>
      <c r="D19" s="15"/>
      <c r="E19" s="32"/>
      <c r="F19" s="15"/>
      <c r="G19" s="15"/>
    </row>
    <row r="20" spans="1:7" ht="20.25" customHeight="1" thickBot="1" x14ac:dyDescent="0.3">
      <c r="A20" s="11"/>
      <c r="B20" s="20" t="s">
        <v>43</v>
      </c>
      <c r="C20" s="51"/>
      <c r="D20" s="29">
        <v>6225</v>
      </c>
      <c r="E20" s="41">
        <f>D20/G3/12</f>
        <v>3.5027008777852801E-2</v>
      </c>
      <c r="F20" s="20"/>
      <c r="G20" s="20">
        <v>0.04</v>
      </c>
    </row>
    <row r="21" spans="1:7" ht="25.8" customHeight="1" thickBot="1" x14ac:dyDescent="0.3">
      <c r="A21" s="27">
        <v>3</v>
      </c>
      <c r="B21" s="13" t="s">
        <v>16</v>
      </c>
      <c r="C21" s="52" t="s">
        <v>9</v>
      </c>
      <c r="D21" s="13">
        <f>D23+D24+D22</f>
        <v>260800</v>
      </c>
      <c r="E21" s="35">
        <f>E23+E24+E22</f>
        <v>1.4674769300022508</v>
      </c>
      <c r="F21" s="13">
        <v>2.21</v>
      </c>
      <c r="G21" s="13">
        <v>2.4300000000000002</v>
      </c>
    </row>
    <row r="22" spans="1:7" ht="25.8" customHeight="1" x14ac:dyDescent="0.25">
      <c r="A22" s="22"/>
      <c r="B22" s="15" t="s">
        <v>30</v>
      </c>
      <c r="C22" s="53" t="s">
        <v>12</v>
      </c>
      <c r="D22" s="28">
        <v>2800</v>
      </c>
      <c r="E22" s="32">
        <f>D22/G3/12</f>
        <v>1.5755120414134596E-2</v>
      </c>
      <c r="F22" s="21"/>
      <c r="G22" s="21"/>
    </row>
    <row r="23" spans="1:7" ht="25.8" customHeight="1" x14ac:dyDescent="0.25">
      <c r="A23" s="22"/>
      <c r="B23" s="15" t="s">
        <v>18</v>
      </c>
      <c r="C23" s="53" t="s">
        <v>12</v>
      </c>
      <c r="D23" s="15">
        <v>219600</v>
      </c>
      <c r="E23" s="32">
        <f>D23/12/G3</f>
        <v>1.2356515867656988</v>
      </c>
      <c r="F23" s="15"/>
      <c r="G23" s="15">
        <v>2.21</v>
      </c>
    </row>
    <row r="24" spans="1:7" ht="19.8" customHeight="1" thickBot="1" x14ac:dyDescent="0.3">
      <c r="A24" s="14"/>
      <c r="B24" s="15" t="s">
        <v>17</v>
      </c>
      <c r="C24" s="53" t="s">
        <v>9</v>
      </c>
      <c r="D24" s="15">
        <v>38400</v>
      </c>
      <c r="E24" s="32">
        <f>D24/12/G3</f>
        <v>0.21607022282241728</v>
      </c>
      <c r="F24" s="15"/>
      <c r="G24" s="15">
        <v>0.24</v>
      </c>
    </row>
    <row r="25" spans="1:7" x14ac:dyDescent="0.25">
      <c r="A25" s="17">
        <v>4</v>
      </c>
      <c r="B25" s="21" t="s">
        <v>7</v>
      </c>
      <c r="C25" s="48" t="s">
        <v>9</v>
      </c>
      <c r="D25" s="17"/>
      <c r="E25" s="31"/>
      <c r="F25" s="17"/>
      <c r="G25" s="17"/>
    </row>
    <row r="26" spans="1:7" x14ac:dyDescent="0.25">
      <c r="A26" s="21"/>
      <c r="B26" s="21" t="s">
        <v>8</v>
      </c>
      <c r="C26" s="54"/>
      <c r="D26" s="21"/>
      <c r="E26" s="36"/>
      <c r="F26" s="21"/>
      <c r="G26" s="21"/>
    </row>
    <row r="27" spans="1:7" ht="13.8" thickBot="1" x14ac:dyDescent="0.3">
      <c r="A27" s="19"/>
      <c r="B27" s="19" t="s">
        <v>25</v>
      </c>
      <c r="C27" s="54"/>
      <c r="D27" s="19">
        <f>D28+D29+D30+D32+D31</f>
        <v>738679.80999999994</v>
      </c>
      <c r="E27" s="33">
        <f>D27/12/G3</f>
        <v>4.1564247693000222</v>
      </c>
      <c r="F27" s="19">
        <v>1.53</v>
      </c>
      <c r="G27" s="19">
        <f>G28+G29+G30+G32</f>
        <v>3.7399999999999998</v>
      </c>
    </row>
    <row r="28" spans="1:7" x14ac:dyDescent="0.25">
      <c r="A28" s="23"/>
      <c r="B28" s="24" t="s">
        <v>19</v>
      </c>
      <c r="C28" s="55"/>
      <c r="D28" s="15">
        <v>394477.81</v>
      </c>
      <c r="E28" s="32">
        <f>D28/12/G3</f>
        <v>2.2196590704478956</v>
      </c>
      <c r="F28" s="15"/>
      <c r="G28" s="15">
        <v>2.44</v>
      </c>
    </row>
    <row r="29" spans="1:7" x14ac:dyDescent="0.25">
      <c r="A29" s="23"/>
      <c r="B29" s="23" t="s">
        <v>34</v>
      </c>
      <c r="C29" s="50"/>
      <c r="D29" s="7">
        <v>204493.16</v>
      </c>
      <c r="E29" s="32">
        <f>D29/12/G3</f>
        <v>1.1506479855953187</v>
      </c>
      <c r="F29" s="7"/>
      <c r="G29" s="7">
        <v>0.5</v>
      </c>
    </row>
    <row r="30" spans="1:7" x14ac:dyDescent="0.25">
      <c r="A30" s="23"/>
      <c r="B30" s="23" t="s">
        <v>35</v>
      </c>
      <c r="C30" s="50"/>
      <c r="D30" s="7">
        <v>101422.84</v>
      </c>
      <c r="E30" s="32">
        <f>D30/12/G3</f>
        <v>0.57068894890839528</v>
      </c>
      <c r="F30" s="7"/>
      <c r="G30" s="7">
        <v>0.69</v>
      </c>
    </row>
    <row r="31" spans="1:7" x14ac:dyDescent="0.25">
      <c r="A31" s="23"/>
      <c r="B31" s="23" t="s">
        <v>49</v>
      </c>
      <c r="C31" s="50"/>
      <c r="D31" s="7">
        <v>22148</v>
      </c>
      <c r="E31" s="32">
        <f>D31/G3/12</f>
        <v>0.12462300247580464</v>
      </c>
      <c r="F31" s="7"/>
      <c r="G31" s="7"/>
    </row>
    <row r="32" spans="1:7" ht="15" customHeight="1" thickBot="1" x14ac:dyDescent="0.3">
      <c r="A32" s="23"/>
      <c r="B32" s="6" t="s">
        <v>20</v>
      </c>
      <c r="C32" s="51"/>
      <c r="D32" s="7">
        <v>16138</v>
      </c>
      <c r="E32" s="32">
        <f>D32/12/G3</f>
        <v>9.0805761872608595E-2</v>
      </c>
      <c r="F32" s="7"/>
      <c r="G32" s="7">
        <v>0.11</v>
      </c>
    </row>
    <row r="33" spans="1:7" ht="13.8" thickBot="1" x14ac:dyDescent="0.3">
      <c r="A33" s="13">
        <v>5</v>
      </c>
      <c r="B33" s="13" t="s">
        <v>13</v>
      </c>
      <c r="C33" s="53" t="s">
        <v>9</v>
      </c>
      <c r="D33" s="17">
        <f>D34+D38+D35+D36+D37</f>
        <v>1047024.23</v>
      </c>
      <c r="E33" s="31">
        <f>E34+E35+E36+E37+E38</f>
        <v>5.891426007202341</v>
      </c>
      <c r="F33" s="17">
        <v>6.82</v>
      </c>
      <c r="G33" s="17">
        <f>G34+G35+G38+G36+G37</f>
        <v>7.07</v>
      </c>
    </row>
    <row r="34" spans="1:7" ht="22.2" customHeight="1" x14ac:dyDescent="0.25">
      <c r="A34" s="5"/>
      <c r="B34" s="24" t="s">
        <v>51</v>
      </c>
      <c r="C34" s="55"/>
      <c r="D34" s="10">
        <v>410198.37</v>
      </c>
      <c r="E34" s="40">
        <f>D34/G3/12</f>
        <v>2.3081159689399056</v>
      </c>
      <c r="F34" s="10"/>
      <c r="G34" s="10">
        <v>3.11</v>
      </c>
    </row>
    <row r="35" spans="1:7" ht="22.2" customHeight="1" x14ac:dyDescent="0.25">
      <c r="A35" s="5"/>
      <c r="B35" s="14" t="s">
        <v>54</v>
      </c>
      <c r="C35" s="50"/>
      <c r="D35" s="7">
        <v>90554.5</v>
      </c>
      <c r="E35" s="32">
        <f>D35/12/G3</f>
        <v>0.50953466126491109</v>
      </c>
      <c r="F35" s="7"/>
      <c r="G35" s="7">
        <v>0.56000000000000005</v>
      </c>
    </row>
    <row r="36" spans="1:7" ht="22.2" customHeight="1" x14ac:dyDescent="0.25">
      <c r="A36" s="5"/>
      <c r="B36" s="14" t="s">
        <v>53</v>
      </c>
      <c r="C36" s="50"/>
      <c r="D36" s="7">
        <v>100898.02</v>
      </c>
      <c r="E36" s="32">
        <f>D36/G3/12</f>
        <v>0.56773587665991443</v>
      </c>
      <c r="F36" s="7"/>
      <c r="G36" s="7">
        <v>0.63</v>
      </c>
    </row>
    <row r="37" spans="1:7" ht="22.2" customHeight="1" x14ac:dyDescent="0.25">
      <c r="A37" s="5"/>
      <c r="B37" s="14" t="s">
        <v>50</v>
      </c>
      <c r="C37" s="50"/>
      <c r="D37" s="7">
        <v>45790.82</v>
      </c>
      <c r="E37" s="32">
        <f>D37/G3/12</f>
        <v>0.25765710105784378</v>
      </c>
      <c r="F37" s="7"/>
      <c r="G37" s="7">
        <v>0.28999999999999998</v>
      </c>
    </row>
    <row r="38" spans="1:7" ht="18.600000000000001" customHeight="1" thickBot="1" x14ac:dyDescent="0.3">
      <c r="A38" s="5"/>
      <c r="B38" s="15" t="s">
        <v>21</v>
      </c>
      <c r="C38" s="50"/>
      <c r="D38" s="7">
        <v>399582.52</v>
      </c>
      <c r="E38" s="32">
        <f>D38/12/G3</f>
        <v>2.248382399279766</v>
      </c>
      <c r="F38" s="7"/>
      <c r="G38" s="7">
        <v>2.48</v>
      </c>
    </row>
    <row r="39" spans="1:7" ht="24.6" customHeight="1" thickBot="1" x14ac:dyDescent="0.3">
      <c r="A39" s="13">
        <v>6</v>
      </c>
      <c r="B39" s="13" t="s">
        <v>26</v>
      </c>
      <c r="C39" s="56" t="s">
        <v>9</v>
      </c>
      <c r="D39" s="13">
        <v>593761.97</v>
      </c>
      <c r="E39" s="35">
        <f>D39/12/G3</f>
        <v>3.3409969052442041</v>
      </c>
      <c r="F39" s="13">
        <v>3.63</v>
      </c>
      <c r="G39" s="13">
        <v>3.63</v>
      </c>
    </row>
    <row r="40" spans="1:7" ht="19.2" customHeight="1" thickBot="1" x14ac:dyDescent="0.3">
      <c r="A40" s="13"/>
      <c r="B40" s="13" t="s">
        <v>36</v>
      </c>
      <c r="C40" s="57" t="s">
        <v>9</v>
      </c>
      <c r="D40" s="13">
        <f>D6+D12+D21+D27+D33+D39</f>
        <v>3514420.2299999995</v>
      </c>
      <c r="E40" s="35">
        <f>E6+E12+E21+E27+E33+E39</f>
        <v>19.775040681971639</v>
      </c>
      <c r="F40" s="13">
        <f>F6+F12+F21+F27+F33+F39</f>
        <v>17.34</v>
      </c>
      <c r="G40" s="13">
        <f>G6+G12+G21+G27+G33+G39</f>
        <v>22.06</v>
      </c>
    </row>
    <row r="41" spans="1:7" ht="13.8" thickBot="1" x14ac:dyDescent="0.3">
      <c r="A41" s="27">
        <v>7</v>
      </c>
      <c r="B41" s="21" t="s">
        <v>32</v>
      </c>
      <c r="C41" s="58"/>
      <c r="D41" s="13">
        <v>47725.599999999999</v>
      </c>
      <c r="E41" s="38">
        <f>D41/12/G3</f>
        <v>0.2685437767274364</v>
      </c>
      <c r="F41" s="13">
        <v>0.31</v>
      </c>
      <c r="G41" s="39">
        <v>0.31</v>
      </c>
    </row>
    <row r="42" spans="1:7" ht="13.8" thickBot="1" x14ac:dyDescent="0.3">
      <c r="A42" s="13">
        <v>8</v>
      </c>
      <c r="B42" s="13" t="s">
        <v>52</v>
      </c>
      <c r="C42" s="52" t="s">
        <v>9</v>
      </c>
      <c r="D42" s="26"/>
      <c r="E42" s="34"/>
      <c r="F42" s="26"/>
      <c r="G42" s="59">
        <v>0.7</v>
      </c>
    </row>
    <row r="43" spans="1:7" ht="22.5" customHeight="1" thickBot="1" x14ac:dyDescent="0.3">
      <c r="A43" s="13">
        <v>9</v>
      </c>
      <c r="B43" s="13" t="s">
        <v>10</v>
      </c>
      <c r="C43" s="57" t="s">
        <v>12</v>
      </c>
      <c r="D43" s="13">
        <f>D40+D41+D42</f>
        <v>3562145.8299999996</v>
      </c>
      <c r="E43" s="35">
        <f>E6+E12+E21+E27+E33+E39+E41+E42</f>
        <v>20.043584458699076</v>
      </c>
      <c r="F43" s="13">
        <f>F6+F12+F21+F27+F33+F39+F41+F42</f>
        <v>17.649999999999999</v>
      </c>
      <c r="G43" s="35">
        <f>G6+G12+G21+G27+G33+G39+G41+G42</f>
        <v>23.069999999999997</v>
      </c>
    </row>
    <row r="44" spans="1:7" ht="21" customHeight="1" thickBot="1" x14ac:dyDescent="0.3">
      <c r="A44" s="19">
        <v>10</v>
      </c>
      <c r="B44" s="19" t="s">
        <v>22</v>
      </c>
      <c r="C44" s="49"/>
      <c r="D44" s="19">
        <v>111900</v>
      </c>
      <c r="E44" s="33">
        <f>D44/12/G3</f>
        <v>0.62964213369345035</v>
      </c>
      <c r="F44" s="19"/>
      <c r="G44" s="19">
        <v>0.68</v>
      </c>
    </row>
    <row r="45" spans="1:7" ht="21" customHeight="1" thickBot="1" x14ac:dyDescent="0.3">
      <c r="A45" s="13">
        <v>11</v>
      </c>
      <c r="B45" s="12" t="s">
        <v>23</v>
      </c>
      <c r="C45" s="57" t="s">
        <v>12</v>
      </c>
      <c r="D45" s="13"/>
      <c r="E45" s="35"/>
      <c r="F45" s="13"/>
      <c r="G45" s="13">
        <v>0.3</v>
      </c>
    </row>
    <row r="46" spans="1:7" ht="12" customHeight="1" thickBot="1" x14ac:dyDescent="0.3">
      <c r="A46" s="13">
        <v>12</v>
      </c>
      <c r="B46" s="12" t="s">
        <v>55</v>
      </c>
      <c r="C46" s="57"/>
      <c r="D46" s="13">
        <v>207875</v>
      </c>
      <c r="E46" s="35">
        <f>D46/G3/12</f>
        <v>1.1696770200315103</v>
      </c>
      <c r="F46" s="13"/>
      <c r="G46" s="13">
        <v>1.17</v>
      </c>
    </row>
    <row r="47" spans="1:7" ht="18.600000000000001" customHeight="1" thickBot="1" x14ac:dyDescent="0.3">
      <c r="A47" s="13">
        <v>13</v>
      </c>
      <c r="B47" s="12" t="s">
        <v>11</v>
      </c>
      <c r="C47" s="57" t="s">
        <v>12</v>
      </c>
      <c r="D47" s="13">
        <f>D43+D44+D45</f>
        <v>3674045.8299999996</v>
      </c>
      <c r="E47" s="35">
        <f>E43+E44+E45+E46</f>
        <v>21.842903612424038</v>
      </c>
      <c r="F47" s="13">
        <v>17.649999999999999</v>
      </c>
      <c r="G47" s="35">
        <f>G43+G44+G45+G46</f>
        <v>25.22</v>
      </c>
    </row>
    <row r="48" spans="1:7" x14ac:dyDescent="0.25">
      <c r="E48" s="37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9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2017-03-04T09:57:34Z</cp:lastPrinted>
  <dcterms:created xsi:type="dcterms:W3CDTF">2011-07-12T11:42:04Z</dcterms:created>
  <dcterms:modified xsi:type="dcterms:W3CDTF">2017-03-24T12:55:19Z</dcterms:modified>
</cp:coreProperties>
</file>